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580" yWindow="132" windowWidth="6732" windowHeight="6792" activeTab="1"/>
  </bookViews>
  <sheets>
    <sheet name="pro vyplacení bezhotovostně" sheetId="35" r:id="rId1"/>
    <sheet name="pro vyplacení hotově" sheetId="33" r:id="rId2"/>
  </sheets>
  <calcPr calcId="125725"/>
</workbook>
</file>

<file path=xl/calcChain.xml><?xml version="1.0" encoding="utf-8"?>
<calcChain xmlns="http://schemas.openxmlformats.org/spreadsheetml/2006/main">
  <c r="N35" i="35"/>
  <c r="N39" s="1"/>
  <c r="M19"/>
  <c r="M22" s="1"/>
  <c r="N39" i="33"/>
  <c r="N35"/>
  <c r="M19"/>
  <c r="M22" s="1"/>
  <c r="L31" i="35" l="1"/>
  <c r="N31" s="1"/>
  <c r="L28"/>
  <c r="N28" s="1"/>
  <c r="N34" s="1"/>
  <c r="L28" i="33"/>
  <c r="N28" s="1"/>
  <c r="L31"/>
  <c r="N31" s="1"/>
  <c r="N34" l="1"/>
</calcChain>
</file>

<file path=xl/sharedStrings.xml><?xml version="1.0" encoding="utf-8"?>
<sst xmlns="http://schemas.openxmlformats.org/spreadsheetml/2006/main" count="242" uniqueCount="104">
  <si>
    <t>Počátek pracovní cesty</t>
  </si>
  <si>
    <t>Ukončení pracovní cesty</t>
  </si>
  <si>
    <t>Příjezd do místa konání</t>
  </si>
  <si>
    <t>Odjezd z místa konání</t>
  </si>
  <si>
    <t>Datum</t>
  </si>
  <si>
    <t>Čas</t>
  </si>
  <si>
    <t>Místo</t>
  </si>
  <si>
    <t>Vzdálenost</t>
  </si>
  <si>
    <t>Použitý dopravní prostředek</t>
  </si>
  <si>
    <t>AUV</t>
  </si>
  <si>
    <t>BUS</t>
  </si>
  <si>
    <t>LET</t>
  </si>
  <si>
    <t>JIN</t>
  </si>
  <si>
    <t>Číslo smlouvy zákonného pojištění</t>
  </si>
  <si>
    <t>Číslo smlouvy havarijního pojištění</t>
  </si>
  <si>
    <t>SPZ :</t>
  </si>
  <si>
    <t xml:space="preserve">Druh vozidla : </t>
  </si>
  <si>
    <t>Spotřeby dle technického průkazu</t>
  </si>
  <si>
    <t>Spolucestující :</t>
  </si>
  <si>
    <t>VL</t>
  </si>
  <si>
    <t>Majitel :</t>
  </si>
  <si>
    <t>Pohonné hmoty :</t>
  </si>
  <si>
    <t>v km</t>
  </si>
  <si>
    <t>Cena dle vyhlášky za 1 l</t>
  </si>
  <si>
    <t>Vypočtená sazba za 1 km</t>
  </si>
  <si>
    <t>Základní náhrada 1km</t>
  </si>
  <si>
    <t>Celkem k vyplacení vyúčtování pracovní cesty</t>
  </si>
  <si>
    <t>Pracovní cestu</t>
  </si>
  <si>
    <t>schválil</t>
  </si>
  <si>
    <t>Vyúčtování potvrdil</t>
  </si>
  <si>
    <t xml:space="preserve">Souhlasím se sazbou za použití </t>
  </si>
  <si>
    <t>(jméno a podpis)</t>
  </si>
  <si>
    <t xml:space="preserve">Výpočet náhrady za </t>
  </si>
  <si>
    <t>použití vlastního vozidla</t>
  </si>
  <si>
    <t>Ulice :</t>
  </si>
  <si>
    <t>PSČ :</t>
  </si>
  <si>
    <t>Město :</t>
  </si>
  <si>
    <t>rodné číslo :</t>
  </si>
  <si>
    <t>telefon :</t>
  </si>
  <si>
    <t xml:space="preserve">v tomto vyúčtování jsou pravdivé. </t>
  </si>
  <si>
    <t xml:space="preserve">Prohlašuji, že všechny údaje uvedené </t>
  </si>
  <si>
    <t>a částku vyplatil</t>
  </si>
  <si>
    <t xml:space="preserve">1) Průměrná spotřeba se vypočte jako aritmetický průměr všech spotřeb pohonných hmot na 100 km uvedených v technickém </t>
  </si>
  <si>
    <t>Průměrná spotřeba na 1km</t>
  </si>
  <si>
    <t>A</t>
  </si>
  <si>
    <t>B</t>
  </si>
  <si>
    <t>C</t>
  </si>
  <si>
    <t>Místo jednání :</t>
  </si>
  <si>
    <t>Účel cesty :</t>
  </si>
  <si>
    <t>x</t>
  </si>
  <si>
    <t>Jméno :</t>
  </si>
  <si>
    <t>Vypočtenou částku jsem převzal.</t>
  </si>
  <si>
    <t>(podpis)</t>
  </si>
  <si>
    <t>(1)</t>
  </si>
  <si>
    <t>(2)</t>
  </si>
  <si>
    <t>(3)</t>
  </si>
  <si>
    <t>(4)</t>
  </si>
  <si>
    <t>(5)</t>
  </si>
  <si>
    <t>(6)</t>
  </si>
  <si>
    <t>(7)</t>
  </si>
  <si>
    <r>
      <t xml:space="preserve">    než 300 km ve výši </t>
    </r>
    <r>
      <rPr>
        <b/>
        <i/>
        <sz val="8"/>
        <rFont val="Tahoma"/>
        <family val="2"/>
        <charset val="238"/>
      </rPr>
      <t>150 Kč</t>
    </r>
    <r>
      <rPr>
        <i/>
        <sz val="8"/>
        <rFont val="Tahoma"/>
        <family val="2"/>
        <charset val="238"/>
      </rPr>
      <t>.</t>
    </r>
  </si>
  <si>
    <t>4) Vypočte se podle vzorce A x B + C.</t>
  </si>
  <si>
    <t xml:space="preserve">    průkaze (kopii příslušných informací z "velkého" technického průkazu je nutno přiložit).</t>
  </si>
  <si>
    <r>
      <t xml:space="preserve">6) Od 1.9.2006 činí maximální možná částka za osobu a noc </t>
    </r>
    <r>
      <rPr>
        <b/>
        <i/>
        <sz val="8"/>
        <rFont val="Tahoma"/>
        <family val="2"/>
        <charset val="238"/>
      </rPr>
      <t>300 Kč</t>
    </r>
    <r>
      <rPr>
        <i/>
        <sz val="8"/>
        <rFont val="Tahoma"/>
        <family val="2"/>
        <charset val="238"/>
      </rPr>
      <t>. Nutno doložit originálním daňovým dokladem.</t>
    </r>
  </si>
  <si>
    <r>
      <t xml:space="preserve">7) Vyplácí se za den účasti na jednání ve vzdálenosti větší než 150 km od místa bydliště ve výši </t>
    </r>
    <r>
      <rPr>
        <b/>
        <i/>
        <sz val="8"/>
        <rFont val="Tahoma"/>
        <family val="2"/>
        <charset val="238"/>
      </rPr>
      <t>100 Kč</t>
    </r>
    <r>
      <rPr>
        <i/>
        <sz val="8"/>
        <rFont val="Tahoma"/>
        <family val="2"/>
        <charset val="238"/>
      </rPr>
      <t>, případně při vzdálenosti větší</t>
    </r>
  </si>
  <si>
    <t>Martin Musil</t>
  </si>
  <si>
    <t>199 00</t>
  </si>
  <si>
    <t>Praha 18</t>
  </si>
  <si>
    <t>Dacia Duster</t>
  </si>
  <si>
    <t>Nafta</t>
  </si>
  <si>
    <t>Plzeň</t>
  </si>
  <si>
    <t>dle potřeby</t>
  </si>
  <si>
    <t>17.1.</t>
  </si>
  <si>
    <t>18.1.</t>
  </si>
  <si>
    <t>Formulář pro výplatu příspěvku na cestovné</t>
  </si>
  <si>
    <t>DIČ :</t>
  </si>
  <si>
    <t>Sazba dle směrnice FbŠ Bohemians</t>
  </si>
  <si>
    <r>
      <t xml:space="preserve">3) Od 1.1.2014 platí základní náhrada za používání silničních motorových vozidel </t>
    </r>
    <r>
      <rPr>
        <b/>
        <i/>
        <sz val="8"/>
        <rFont val="Tahoma"/>
        <family val="2"/>
        <charset val="238"/>
      </rPr>
      <t>3,70 Kč</t>
    </r>
    <r>
      <rPr>
        <i/>
        <sz val="8"/>
        <rFont val="Tahoma"/>
        <family val="2"/>
        <charset val="238"/>
      </rPr>
      <t xml:space="preserve"> na 1 km.</t>
    </r>
  </si>
  <si>
    <t xml:space="preserve">2) Od 1.1.2014 platí výše průměrné ceny za 1 litr pohonné hmoty pro </t>
  </si>
  <si>
    <r>
      <t xml:space="preserve">    Benzin 95 oktanů (</t>
    </r>
    <r>
      <rPr>
        <b/>
        <i/>
        <sz val="8"/>
        <rFont val="Tahoma"/>
        <family val="2"/>
        <charset val="238"/>
      </rPr>
      <t>35,70 Kč</t>
    </r>
    <r>
      <rPr>
        <i/>
        <sz val="8"/>
        <rFont val="Tahoma"/>
        <family val="2"/>
        <charset val="238"/>
      </rPr>
      <t>), Benzin 98 oktanů (</t>
    </r>
    <r>
      <rPr>
        <b/>
        <i/>
        <sz val="8"/>
        <rFont val="Tahoma"/>
        <family val="2"/>
        <charset val="238"/>
      </rPr>
      <t>37,90 Kč</t>
    </r>
    <r>
      <rPr>
        <i/>
        <sz val="8"/>
        <rFont val="Tahoma"/>
        <family val="2"/>
        <charset val="238"/>
      </rPr>
      <t>), Nafta motorová (</t>
    </r>
    <r>
      <rPr>
        <b/>
        <i/>
        <sz val="8"/>
        <rFont val="Tahoma"/>
        <family val="2"/>
        <charset val="238"/>
      </rPr>
      <t>36,00 Kč</t>
    </r>
    <r>
      <rPr>
        <i/>
        <sz val="8"/>
        <rFont val="Tahoma"/>
        <family val="2"/>
        <charset val="238"/>
      </rPr>
      <t>).</t>
    </r>
  </si>
  <si>
    <t>verze 2014</t>
  </si>
  <si>
    <t>pro vyplácení hotově</t>
  </si>
  <si>
    <t>Celkem náhrada za použití vlastního vozidla dle vyhlášky</t>
  </si>
  <si>
    <t>Sazba del</t>
  </si>
  <si>
    <t>vyhlášky</t>
  </si>
  <si>
    <t>Náhrada dle</t>
  </si>
  <si>
    <t>TJ Slavoj Český Brod o.s.</t>
  </si>
  <si>
    <t>Komenského 516</t>
  </si>
  <si>
    <t>282 01 Český Brod</t>
  </si>
  <si>
    <t xml:space="preserve"> </t>
  </si>
  <si>
    <t>IČO :</t>
  </si>
  <si>
    <t>006 63 191</t>
  </si>
  <si>
    <t>Jana Nová</t>
  </si>
  <si>
    <t>Novákova 17</t>
  </si>
  <si>
    <t>zápas</t>
  </si>
  <si>
    <t>Celkem příspěvek na cestovné dle směrnice TJ Slavoj Český Brod o.s.</t>
  </si>
  <si>
    <t>Celkem vyúčtování jízdného dle ekonomické směrnice  TJ Slavoj Český Brod o.s.</t>
  </si>
  <si>
    <t>Celkem vyúčtování úhrady noclehů dle ekonomické směrnice  TJ Slavoj Český Brod o.s.</t>
  </si>
  <si>
    <t>Celkem vyúčtování stravného dle ekonomické směrnice  TJ Slavoj Český Brod o.s.</t>
  </si>
  <si>
    <t>vlastního vozidla dle směrnic  TJ Slavoj Český Brod o.s..</t>
  </si>
  <si>
    <r>
      <t>5) Od 1.9.2014 platí sazba 6</t>
    </r>
    <r>
      <rPr>
        <b/>
        <i/>
        <sz val="8"/>
        <rFont val="Tahoma"/>
        <family val="2"/>
        <charset val="238"/>
      </rPr>
      <t>,- Kč</t>
    </r>
    <r>
      <rPr>
        <i/>
        <sz val="8"/>
        <rFont val="Tahoma"/>
        <family val="2"/>
        <charset val="238"/>
      </rPr>
      <t xml:space="preserve"> za 1 km a snížená sazba 3,50Kč za 1 km, schválené  TJ Slavoj Český Brod o.s.</t>
    </r>
  </si>
  <si>
    <t>Vypočtenou částku zaslat na účet číslo:</t>
  </si>
  <si>
    <t>Monika Vorlická</t>
  </si>
  <si>
    <t>Sazba dle směrnice TJ Slavoj Český Brod</t>
  </si>
</sst>
</file>

<file path=xl/styles.xml><?xml version="1.0" encoding="utf-8"?>
<styleSheet xmlns="http://schemas.openxmlformats.org/spreadsheetml/2006/main">
  <numFmts count="4">
    <numFmt numFmtId="164" formatCode="0.0000"/>
    <numFmt numFmtId="165" formatCode="#,##0.00\ &quot;Kč&quot;"/>
    <numFmt numFmtId="166" formatCode="#,##0\ &quot;Kč&quot;"/>
    <numFmt numFmtId="167" formatCode="d/m/yy"/>
  </numFmts>
  <fonts count="14">
    <font>
      <sz val="10"/>
      <name val="Arial CE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i/>
      <sz val="8"/>
      <name val="Tahoma"/>
      <family val="2"/>
      <charset val="238"/>
    </font>
    <font>
      <i/>
      <sz val="7"/>
      <name val="Tahoma"/>
      <family val="2"/>
      <charset val="238"/>
    </font>
    <font>
      <sz val="8"/>
      <color indexed="8"/>
      <name val="Verdana"/>
      <family val="2"/>
      <charset val="238"/>
    </font>
    <font>
      <b/>
      <i/>
      <sz val="8"/>
      <name val="Tahoma"/>
      <family val="2"/>
      <charset val="238"/>
    </font>
    <font>
      <sz val="10"/>
      <name val="Arial CE"/>
      <charset val="238"/>
    </font>
    <font>
      <b/>
      <sz val="2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112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0" xfId="0" applyFont="1"/>
    <xf numFmtId="0" fontId="2" fillId="2" borderId="5" xfId="0" applyFont="1" applyFill="1" applyBorder="1"/>
    <xf numFmtId="0" fontId="1" fillId="0" borderId="7" xfId="0" applyFont="1" applyBorder="1"/>
    <xf numFmtId="0" fontId="1" fillId="0" borderId="0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2" borderId="2" xfId="0" applyFont="1" applyFill="1" applyBorder="1"/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right"/>
    </xf>
    <xf numFmtId="0" fontId="1" fillId="0" borderId="4" xfId="0" applyFont="1" applyBorder="1" applyAlignment="1">
      <alignment horizontal="left"/>
    </xf>
    <xf numFmtId="0" fontId="1" fillId="0" borderId="6" xfId="0" applyFont="1" applyBorder="1" applyAlignment="1">
      <alignment horizontal="right"/>
    </xf>
    <xf numFmtId="20" fontId="1" fillId="0" borderId="11" xfId="0" applyNumberFormat="1" applyFont="1" applyBorder="1" applyAlignment="1">
      <alignment horizontal="center"/>
    </xf>
    <xf numFmtId="0" fontId="1" fillId="0" borderId="6" xfId="0" applyFont="1" applyBorder="1"/>
    <xf numFmtId="16" fontId="1" fillId="0" borderId="0" xfId="0" applyNumberFormat="1" applyFont="1"/>
    <xf numFmtId="0" fontId="1" fillId="0" borderId="5" xfId="0" applyFont="1" applyBorder="1" applyAlignment="1"/>
    <xf numFmtId="0" fontId="1" fillId="0" borderId="6" xfId="0" applyFont="1" applyBorder="1" applyAlignment="1"/>
    <xf numFmtId="0" fontId="1" fillId="0" borderId="0" xfId="0" applyFont="1" applyAlignment="1"/>
    <xf numFmtId="167" fontId="2" fillId="2" borderId="12" xfId="0" applyNumberFormat="1" applyFont="1" applyFill="1" applyBorder="1" applyAlignment="1">
      <alignment horizontal="center"/>
    </xf>
    <xf numFmtId="0" fontId="1" fillId="0" borderId="2" xfId="0" applyFont="1" applyBorder="1" applyAlignment="1"/>
    <xf numFmtId="14" fontId="2" fillId="0" borderId="10" xfId="0" applyNumberFormat="1" applyFont="1" applyBorder="1" applyAlignment="1">
      <alignment horizontal="center"/>
    </xf>
    <xf numFmtId="0" fontId="3" fillId="0" borderId="0" xfId="0" applyFont="1"/>
    <xf numFmtId="0" fontId="2" fillId="0" borderId="7" xfId="0" applyFont="1" applyBorder="1"/>
    <xf numFmtId="14" fontId="2" fillId="0" borderId="9" xfId="0" quotePrefix="1" applyNumberFormat="1" applyFont="1" applyBorder="1" applyAlignment="1">
      <alignment horizontal="center"/>
    </xf>
    <xf numFmtId="20" fontId="4" fillId="2" borderId="1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20" fontId="4" fillId="2" borderId="4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/>
    <xf numFmtId="3" fontId="6" fillId="0" borderId="0" xfId="0" applyNumberFormat="1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/>
    </xf>
    <xf numFmtId="0" fontId="5" fillId="2" borderId="5" xfId="0" applyFont="1" applyFill="1" applyBorder="1"/>
    <xf numFmtId="0" fontId="5" fillId="2" borderId="9" xfId="0" applyFont="1" applyFill="1" applyBorder="1"/>
    <xf numFmtId="0" fontId="5" fillId="2" borderId="6" xfId="0" applyFont="1" applyFill="1" applyBorder="1" applyAlignment="1">
      <alignment horizontal="right"/>
    </xf>
    <xf numFmtId="0" fontId="2" fillId="0" borderId="0" xfId="0" applyFont="1" applyBorder="1"/>
    <xf numFmtId="0" fontId="2" fillId="0" borderId="0" xfId="0" quotePrefix="1" applyFont="1" applyBorder="1"/>
    <xf numFmtId="0" fontId="8" fillId="0" borderId="0" xfId="0" applyFont="1"/>
    <xf numFmtId="0" fontId="1" fillId="0" borderId="13" xfId="0" applyFont="1" applyBorder="1"/>
    <xf numFmtId="0" fontId="3" fillId="0" borderId="0" xfId="0" quotePrefix="1" applyFont="1"/>
    <xf numFmtId="0" fontId="3" fillId="0" borderId="14" xfId="0" applyFont="1" applyBorder="1"/>
    <xf numFmtId="0" fontId="9" fillId="0" borderId="3" xfId="0" applyFont="1" applyBorder="1" applyAlignment="1">
      <alignment horizontal="right" vertical="center"/>
    </xf>
    <xf numFmtId="0" fontId="9" fillId="0" borderId="1" xfId="0" applyFont="1" applyBorder="1" applyAlignment="1">
      <alignment vertical="center"/>
    </xf>
    <xf numFmtId="0" fontId="10" fillId="0" borderId="0" xfId="0" applyFont="1" applyAlignment="1">
      <alignment horizontal="left"/>
    </xf>
    <xf numFmtId="3" fontId="5" fillId="2" borderId="5" xfId="0" applyNumberFormat="1" applyFont="1" applyFill="1" applyBorder="1" applyAlignme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2" fillId="2" borderId="9" xfId="0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2" fontId="2" fillId="2" borderId="12" xfId="0" applyNumberFormat="1" applyFont="1" applyFill="1" applyBorder="1" applyAlignment="1">
      <alignment horizontal="center"/>
    </xf>
    <xf numFmtId="0" fontId="5" fillId="0" borderId="0" xfId="0" applyFont="1" applyBorder="1"/>
    <xf numFmtId="0" fontId="7" fillId="2" borderId="5" xfId="0" applyFont="1" applyFill="1" applyBorder="1"/>
    <xf numFmtId="0" fontId="2" fillId="0" borderId="19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" xfId="1" applyFont="1" applyBorder="1"/>
    <xf numFmtId="0" fontId="1" fillId="0" borderId="2" xfId="1" applyFont="1" applyBorder="1"/>
    <xf numFmtId="0" fontId="1" fillId="0" borderId="3" xfId="1" applyFont="1" applyBorder="1"/>
    <xf numFmtId="0" fontId="2" fillId="0" borderId="7" xfId="1" applyFont="1" applyBorder="1"/>
    <xf numFmtId="0" fontId="1" fillId="0" borderId="0" xfId="1" applyFont="1" applyBorder="1"/>
    <xf numFmtId="0" fontId="1" fillId="0" borderId="8" xfId="1" applyFont="1" applyBorder="1"/>
    <xf numFmtId="0" fontId="2" fillId="0" borderId="7" xfId="1" applyFont="1" applyFill="1" applyBorder="1"/>
    <xf numFmtId="0" fontId="2" fillId="0" borderId="0" xfId="1" applyFont="1" applyBorder="1"/>
    <xf numFmtId="0" fontId="2" fillId="0" borderId="11" xfId="1" applyFont="1" applyFill="1" applyBorder="1"/>
    <xf numFmtId="0" fontId="1" fillId="0" borderId="9" xfId="1" applyFont="1" applyBorder="1"/>
    <xf numFmtId="0" fontId="1" fillId="0" borderId="10" xfId="1" applyFont="1" applyBorder="1"/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/>
    <xf numFmtId="0" fontId="13" fillId="0" borderId="11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164" fontId="1" fillId="2" borderId="4" xfId="0" applyNumberFormat="1" applyFont="1" applyFill="1" applyBorder="1" applyAlignment="1">
      <alignment horizontal="center"/>
    </xf>
    <xf numFmtId="164" fontId="1" fillId="2" borderId="5" xfId="0" applyNumberFormat="1" applyFont="1" applyFill="1" applyBorder="1" applyAlignment="1">
      <alignment horizontal="center"/>
    </xf>
    <xf numFmtId="164" fontId="1" fillId="2" borderId="6" xfId="0" applyNumberFormat="1" applyFont="1" applyFill="1" applyBorder="1" applyAlignment="1">
      <alignment horizontal="center"/>
    </xf>
    <xf numFmtId="165" fontId="1" fillId="2" borderId="4" xfId="0" applyNumberFormat="1" applyFont="1" applyFill="1" applyBorder="1" applyAlignment="1">
      <alignment horizontal="center"/>
    </xf>
    <xf numFmtId="165" fontId="1" fillId="2" borderId="5" xfId="0" applyNumberFormat="1" applyFont="1" applyFill="1" applyBorder="1" applyAlignment="1">
      <alignment horizontal="center"/>
    </xf>
    <xf numFmtId="165" fontId="1" fillId="2" borderId="6" xfId="0" applyNumberFormat="1" applyFont="1" applyFill="1" applyBorder="1" applyAlignment="1">
      <alignment horizontal="center"/>
    </xf>
    <xf numFmtId="165" fontId="1" fillId="0" borderId="4" xfId="0" applyNumberFormat="1" applyFont="1" applyBorder="1" applyAlignment="1">
      <alignment horizontal="center"/>
    </xf>
    <xf numFmtId="165" fontId="1" fillId="0" borderId="5" xfId="0" applyNumberFormat="1" applyFont="1" applyBorder="1" applyAlignment="1">
      <alignment horizontal="center"/>
    </xf>
    <xf numFmtId="165" fontId="1" fillId="0" borderId="6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65" fontId="2" fillId="2" borderId="4" xfId="0" applyNumberFormat="1" applyFont="1" applyFill="1" applyBorder="1" applyAlignment="1">
      <alignment horizontal="center"/>
    </xf>
    <xf numFmtId="165" fontId="2" fillId="2" borderId="6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4" fontId="2" fillId="0" borderId="9" xfId="0" applyNumberFormat="1" applyFont="1" applyBorder="1" applyAlignment="1">
      <alignment horizontal="center"/>
    </xf>
    <xf numFmtId="165" fontId="2" fillId="3" borderId="4" xfId="0" applyNumberFormat="1" applyFont="1" applyFill="1" applyBorder="1" applyAlignment="1">
      <alignment horizontal="center"/>
    </xf>
    <xf numFmtId="165" fontId="2" fillId="3" borderId="6" xfId="0" applyNumberFormat="1" applyFont="1" applyFill="1" applyBorder="1" applyAlignment="1">
      <alignment horizontal="center"/>
    </xf>
    <xf numFmtId="165" fontId="2" fillId="2" borderId="17" xfId="0" applyNumberFormat="1" applyFont="1" applyFill="1" applyBorder="1" applyAlignment="1">
      <alignment horizontal="center"/>
    </xf>
    <xf numFmtId="165" fontId="2" fillId="2" borderId="18" xfId="0" applyNumberFormat="1" applyFont="1" applyFill="1" applyBorder="1" applyAlignment="1">
      <alignment horizontal="center"/>
    </xf>
    <xf numFmtId="166" fontId="2" fillId="2" borderId="15" xfId="0" applyNumberFormat="1" applyFont="1" applyFill="1" applyBorder="1" applyAlignment="1">
      <alignment horizontal="center"/>
    </xf>
    <xf numFmtId="166" fontId="2" fillId="2" borderId="16" xfId="0" applyNumberFormat="1" applyFont="1" applyFill="1" applyBorder="1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0</xdr:row>
      <xdr:rowOff>19050</xdr:rowOff>
    </xdr:from>
    <xdr:to>
      <xdr:col>6</xdr:col>
      <xdr:colOff>342900</xdr:colOff>
      <xdr:row>4</xdr:row>
      <xdr:rowOff>142875</xdr:rowOff>
    </xdr:to>
    <xdr:pic>
      <xdr:nvPicPr>
        <xdr:cNvPr id="3" name="Picture 1" descr="CFbU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12000"/>
        </a:blip>
        <a:srcRect/>
        <a:stretch>
          <a:fillRect/>
        </a:stretch>
      </xdr:blipFill>
      <xdr:spPr bwMode="auto">
        <a:xfrm>
          <a:off x="1981200" y="19050"/>
          <a:ext cx="7239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</xdr:colOff>
      <xdr:row>0</xdr:row>
      <xdr:rowOff>0</xdr:rowOff>
    </xdr:from>
    <xdr:to>
      <xdr:col>6</xdr:col>
      <xdr:colOff>323851</xdr:colOff>
      <xdr:row>4</xdr:row>
      <xdr:rowOff>105925</xdr:rowOff>
    </xdr:to>
    <xdr:pic>
      <xdr:nvPicPr>
        <xdr:cNvPr id="4" name="Picture 5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01" y="0"/>
          <a:ext cx="781050" cy="791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76200</xdr:colOff>
      <xdr:row>0</xdr:row>
      <xdr:rowOff>9525</xdr:rowOff>
    </xdr:from>
    <xdr:to>
      <xdr:col>6</xdr:col>
      <xdr:colOff>342900</xdr:colOff>
      <xdr:row>4</xdr:row>
      <xdr:rowOff>133350</xdr:rowOff>
    </xdr:to>
    <xdr:pic>
      <xdr:nvPicPr>
        <xdr:cNvPr id="5" name="Picture 1" descr="CFbU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12000"/>
        </a:blip>
        <a:srcRect/>
        <a:stretch>
          <a:fillRect/>
        </a:stretch>
      </xdr:blipFill>
      <xdr:spPr bwMode="auto">
        <a:xfrm>
          <a:off x="1981200" y="9525"/>
          <a:ext cx="7239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76200</xdr:colOff>
      <xdr:row>0</xdr:row>
      <xdr:rowOff>19050</xdr:rowOff>
    </xdr:from>
    <xdr:to>
      <xdr:col>6</xdr:col>
      <xdr:colOff>342900</xdr:colOff>
      <xdr:row>4</xdr:row>
      <xdr:rowOff>142875</xdr:rowOff>
    </xdr:to>
    <xdr:pic>
      <xdr:nvPicPr>
        <xdr:cNvPr id="6" name="Picture 1" descr="CFbU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12000"/>
        </a:blip>
        <a:srcRect/>
        <a:stretch>
          <a:fillRect/>
        </a:stretch>
      </xdr:blipFill>
      <xdr:spPr bwMode="auto">
        <a:xfrm>
          <a:off x="1981200" y="19050"/>
          <a:ext cx="7239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</xdr:colOff>
      <xdr:row>0</xdr:row>
      <xdr:rowOff>0</xdr:rowOff>
    </xdr:from>
    <xdr:to>
      <xdr:col>6</xdr:col>
      <xdr:colOff>323851</xdr:colOff>
      <xdr:row>4</xdr:row>
      <xdr:rowOff>105925</xdr:rowOff>
    </xdr:to>
    <xdr:pic>
      <xdr:nvPicPr>
        <xdr:cNvPr id="7" name="Picture 5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01" y="0"/>
          <a:ext cx="781050" cy="791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314325</xdr:colOff>
      <xdr:row>0</xdr:row>
      <xdr:rowOff>0</xdr:rowOff>
    </xdr:from>
    <xdr:to>
      <xdr:col>6</xdr:col>
      <xdr:colOff>286653</xdr:colOff>
      <xdr:row>4</xdr:row>
      <xdr:rowOff>133350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38325" y="0"/>
          <a:ext cx="810528" cy="8191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0</xdr:row>
      <xdr:rowOff>9525</xdr:rowOff>
    </xdr:from>
    <xdr:to>
      <xdr:col>6</xdr:col>
      <xdr:colOff>342900</xdr:colOff>
      <xdr:row>4</xdr:row>
      <xdr:rowOff>133350</xdr:rowOff>
    </xdr:to>
    <xdr:pic>
      <xdr:nvPicPr>
        <xdr:cNvPr id="2050" name="Picture 1" descr="CFbU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12000"/>
        </a:blip>
        <a:srcRect/>
        <a:stretch>
          <a:fillRect/>
        </a:stretch>
      </xdr:blipFill>
      <xdr:spPr bwMode="auto">
        <a:xfrm>
          <a:off x="1981200" y="9525"/>
          <a:ext cx="7239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76200</xdr:colOff>
      <xdr:row>0</xdr:row>
      <xdr:rowOff>19050</xdr:rowOff>
    </xdr:from>
    <xdr:to>
      <xdr:col>6</xdr:col>
      <xdr:colOff>342900</xdr:colOff>
      <xdr:row>4</xdr:row>
      <xdr:rowOff>142875</xdr:rowOff>
    </xdr:to>
    <xdr:pic>
      <xdr:nvPicPr>
        <xdr:cNvPr id="3" name="Picture 1" descr="CFbU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12000"/>
        </a:blip>
        <a:srcRect/>
        <a:stretch>
          <a:fillRect/>
        </a:stretch>
      </xdr:blipFill>
      <xdr:spPr bwMode="auto">
        <a:xfrm>
          <a:off x="1981200" y="19050"/>
          <a:ext cx="7239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</xdr:colOff>
      <xdr:row>0</xdr:row>
      <xdr:rowOff>0</xdr:rowOff>
    </xdr:from>
    <xdr:to>
      <xdr:col>6</xdr:col>
      <xdr:colOff>323851</xdr:colOff>
      <xdr:row>4</xdr:row>
      <xdr:rowOff>105925</xdr:rowOff>
    </xdr:to>
    <xdr:pic>
      <xdr:nvPicPr>
        <xdr:cNvPr id="4" name="Picture 5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01" y="0"/>
          <a:ext cx="781050" cy="791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314325</xdr:colOff>
      <xdr:row>0</xdr:row>
      <xdr:rowOff>0</xdr:rowOff>
    </xdr:from>
    <xdr:to>
      <xdr:col>6</xdr:col>
      <xdr:colOff>286653</xdr:colOff>
      <xdr:row>4</xdr:row>
      <xdr:rowOff>133350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38325" y="0"/>
          <a:ext cx="810528" cy="8191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5"/>
  <sheetViews>
    <sheetView topLeftCell="A31" workbookViewId="0">
      <selection activeCell="F24" sqref="F24"/>
    </sheetView>
  </sheetViews>
  <sheetFormatPr defaultColWidth="9.109375" defaultRowHeight="13.2"/>
  <cols>
    <col min="1" max="5" width="5.6640625" style="4" customWidth="1"/>
    <col min="6" max="6" width="6.88671875" style="4" customWidth="1"/>
    <col min="7" max="11" width="5.6640625" style="4" customWidth="1"/>
    <col min="12" max="13" width="6.6640625" style="4" customWidth="1"/>
    <col min="14" max="14" width="5.88671875" style="4" customWidth="1"/>
    <col min="15" max="15" width="5.6640625" style="4" customWidth="1"/>
    <col min="16" max="16" width="3.44140625" style="26" customWidth="1"/>
    <col min="17" max="27" width="5.6640625" style="4" customWidth="1"/>
    <col min="28" max="16384" width="9.109375" style="4"/>
  </cols>
  <sheetData>
    <row r="1" spans="1:16" ht="14.1" customHeight="1">
      <c r="A1" s="68" t="s">
        <v>86</v>
      </c>
      <c r="B1" s="69"/>
      <c r="C1" s="69"/>
      <c r="D1" s="69"/>
      <c r="E1" s="69"/>
      <c r="F1" s="69"/>
      <c r="G1" s="70"/>
      <c r="I1" s="53" t="s">
        <v>50</v>
      </c>
      <c r="J1" s="54"/>
      <c r="K1" s="37" t="s">
        <v>102</v>
      </c>
      <c r="L1" s="55"/>
      <c r="M1" s="55"/>
      <c r="N1" s="55"/>
      <c r="O1" s="56"/>
      <c r="P1" s="4"/>
    </row>
    <row r="2" spans="1:16" ht="14.1" customHeight="1">
      <c r="A2" s="71" t="s">
        <v>87</v>
      </c>
      <c r="B2" s="72"/>
      <c r="C2" s="72"/>
      <c r="D2" s="72"/>
      <c r="E2" s="72"/>
      <c r="F2" s="72"/>
      <c r="G2" s="73"/>
      <c r="I2" s="53" t="s">
        <v>34</v>
      </c>
      <c r="J2" s="54"/>
      <c r="K2" s="37" t="s">
        <v>93</v>
      </c>
      <c r="L2" s="55"/>
      <c r="M2" s="55"/>
      <c r="N2" s="55"/>
      <c r="O2" s="56"/>
      <c r="P2" s="4"/>
    </row>
    <row r="3" spans="1:16" ht="14.1" customHeight="1">
      <c r="A3" s="71" t="s">
        <v>88</v>
      </c>
      <c r="B3" s="72"/>
      <c r="C3" s="72"/>
      <c r="D3" s="72"/>
      <c r="E3" s="72"/>
      <c r="F3" s="72"/>
      <c r="G3" s="73"/>
      <c r="I3" s="53" t="s">
        <v>35</v>
      </c>
      <c r="J3" s="55" t="s">
        <v>66</v>
      </c>
      <c r="K3" s="39"/>
      <c r="L3" s="53" t="s">
        <v>36</v>
      </c>
      <c r="M3" s="5" t="s">
        <v>67</v>
      </c>
      <c r="N3" s="5"/>
      <c r="O3" s="56"/>
      <c r="P3" s="4"/>
    </row>
    <row r="4" spans="1:16" ht="14.1" customHeight="1">
      <c r="A4" s="74" t="s">
        <v>90</v>
      </c>
      <c r="B4" s="82" t="s">
        <v>91</v>
      </c>
      <c r="C4" s="75" t="s">
        <v>89</v>
      </c>
      <c r="D4" s="72"/>
      <c r="E4" s="72"/>
      <c r="F4" s="72"/>
      <c r="G4" s="73"/>
      <c r="I4" s="53" t="s">
        <v>37</v>
      </c>
      <c r="J4" s="54"/>
      <c r="K4" s="55"/>
      <c r="L4" s="37"/>
      <c r="M4" s="55"/>
      <c r="N4" s="55"/>
      <c r="O4" s="56"/>
      <c r="P4" s="4"/>
    </row>
    <row r="5" spans="1:16" ht="14.1" customHeight="1">
      <c r="A5" s="76" t="s">
        <v>75</v>
      </c>
      <c r="B5" s="77"/>
      <c r="C5" s="77"/>
      <c r="D5" s="77"/>
      <c r="E5" s="77"/>
      <c r="F5" s="77"/>
      <c r="G5" s="78"/>
      <c r="I5" s="53" t="s">
        <v>38</v>
      </c>
      <c r="J5" s="54"/>
      <c r="K5" s="55"/>
      <c r="L5" s="49"/>
      <c r="M5" s="49"/>
      <c r="N5" s="55"/>
      <c r="O5" s="56"/>
      <c r="P5" s="4"/>
    </row>
    <row r="6" spans="1:16" ht="9" customHeight="1">
      <c r="P6" s="4"/>
    </row>
    <row r="7" spans="1:16" ht="9" customHeight="1"/>
    <row r="8" spans="1:16" ht="8.1" customHeight="1">
      <c r="A8" s="47" t="s">
        <v>81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46" t="s">
        <v>80</v>
      </c>
    </row>
    <row r="9" spans="1:16" ht="39.9" customHeight="1">
      <c r="A9" s="83" t="s">
        <v>74</v>
      </c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5"/>
    </row>
    <row r="10" spans="1:16" ht="9" customHeight="1">
      <c r="P10" s="4"/>
    </row>
    <row r="11" spans="1:16" s="7" customFormat="1" ht="14.1" customHeight="1">
      <c r="A11" s="53" t="s">
        <v>48</v>
      </c>
      <c r="B11" s="54"/>
      <c r="C11" s="54"/>
      <c r="D11" s="37" t="s">
        <v>94</v>
      </c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6"/>
    </row>
    <row r="12" spans="1:16" s="7" customFormat="1" ht="14.1" customHeight="1">
      <c r="A12" s="53" t="s">
        <v>47</v>
      </c>
      <c r="B12" s="54"/>
      <c r="C12" s="54"/>
      <c r="D12" s="37" t="s">
        <v>70</v>
      </c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6"/>
    </row>
    <row r="13" spans="1:16" ht="14.1" customHeight="1" thickBot="1">
      <c r="A13" s="11" t="s">
        <v>18</v>
      </c>
      <c r="B13" s="9"/>
      <c r="C13" s="9"/>
      <c r="D13" s="38" t="s">
        <v>71</v>
      </c>
      <c r="E13" s="58"/>
      <c r="F13" s="55"/>
      <c r="G13" s="12"/>
      <c r="H13" s="55"/>
      <c r="I13" s="12"/>
      <c r="J13" s="55"/>
      <c r="K13" s="12"/>
      <c r="L13" s="55"/>
      <c r="M13" s="58"/>
      <c r="N13" s="58"/>
      <c r="O13" s="59"/>
      <c r="P13" s="4"/>
    </row>
    <row r="14" spans="1:16" s="7" customFormat="1" ht="14.1" customHeight="1" thickBot="1">
      <c r="A14" s="53" t="s">
        <v>8</v>
      </c>
      <c r="B14" s="54"/>
      <c r="C14" s="54"/>
      <c r="D14" s="54"/>
      <c r="E14" s="54"/>
      <c r="F14" s="54"/>
      <c r="G14" s="64" t="s">
        <v>9</v>
      </c>
      <c r="H14" s="13"/>
      <c r="I14" s="36" t="s">
        <v>19</v>
      </c>
      <c r="J14" s="13"/>
      <c r="K14" s="36" t="s">
        <v>10</v>
      </c>
      <c r="L14" s="13"/>
      <c r="M14" s="13" t="s">
        <v>11</v>
      </c>
      <c r="N14" s="13"/>
      <c r="O14" s="79" t="s">
        <v>12</v>
      </c>
    </row>
    <row r="15" spans="1:16" ht="9" customHeight="1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4"/>
    </row>
    <row r="16" spans="1:16" ht="14.1" customHeight="1">
      <c r="A16" s="50" t="s">
        <v>16</v>
      </c>
      <c r="B16" s="51"/>
      <c r="C16" s="51"/>
      <c r="D16" s="51"/>
      <c r="E16" s="52"/>
      <c r="F16" s="53" t="s">
        <v>13</v>
      </c>
      <c r="G16" s="54"/>
      <c r="H16" s="54"/>
      <c r="I16" s="54"/>
      <c r="J16" s="54"/>
      <c r="K16" s="55" t="s">
        <v>89</v>
      </c>
      <c r="L16" s="63" t="s">
        <v>89</v>
      </c>
      <c r="M16" s="55"/>
      <c r="N16" s="55"/>
      <c r="O16" s="56"/>
      <c r="P16" s="4"/>
    </row>
    <row r="17" spans="1:16" ht="14.1" customHeight="1">
      <c r="A17" s="60" t="s">
        <v>68</v>
      </c>
      <c r="B17" s="57"/>
      <c r="C17" s="58"/>
      <c r="D17" s="58"/>
      <c r="E17" s="59"/>
      <c r="F17" s="53" t="s">
        <v>14</v>
      </c>
      <c r="G17" s="54"/>
      <c r="H17" s="54"/>
      <c r="I17" s="54"/>
      <c r="J17" s="54"/>
      <c r="K17" s="55" t="s">
        <v>89</v>
      </c>
      <c r="L17" s="63"/>
      <c r="M17" s="55"/>
      <c r="N17" s="55"/>
      <c r="O17" s="56"/>
      <c r="P17" s="4"/>
    </row>
    <row r="18" spans="1:16" ht="14.1" customHeight="1">
      <c r="A18" s="50" t="s">
        <v>15</v>
      </c>
      <c r="B18" s="51"/>
      <c r="C18" s="51"/>
      <c r="D18" s="51"/>
      <c r="E18" s="52"/>
      <c r="F18" s="53" t="s">
        <v>17</v>
      </c>
      <c r="G18" s="54"/>
      <c r="H18" s="54"/>
      <c r="I18" s="54"/>
      <c r="J18" s="54"/>
      <c r="K18" s="54"/>
      <c r="L18" s="54"/>
      <c r="M18" s="61">
        <v>6.5</v>
      </c>
      <c r="N18" s="61">
        <v>5.3</v>
      </c>
      <c r="O18" s="61">
        <v>5.6</v>
      </c>
      <c r="P18" s="4"/>
    </row>
    <row r="19" spans="1:16" ht="14.1" customHeight="1">
      <c r="A19" s="60" t="s">
        <v>89</v>
      </c>
      <c r="B19" s="57"/>
      <c r="C19" s="58"/>
      <c r="D19" s="58"/>
      <c r="E19" s="59"/>
      <c r="F19" s="50" t="s">
        <v>43</v>
      </c>
      <c r="G19" s="51"/>
      <c r="H19" s="51"/>
      <c r="I19" s="51"/>
      <c r="J19" s="51"/>
      <c r="K19" s="51"/>
      <c r="L19" s="14" t="s">
        <v>44</v>
      </c>
      <c r="M19" s="86">
        <f>SUM(M18+N18+O18)/300</f>
        <v>5.7999999999999996E-2</v>
      </c>
      <c r="N19" s="87"/>
      <c r="O19" s="88"/>
      <c r="P19" s="44" t="s">
        <v>53</v>
      </c>
    </row>
    <row r="20" spans="1:16" ht="14.1" customHeight="1">
      <c r="A20" s="50" t="s">
        <v>21</v>
      </c>
      <c r="B20" s="51"/>
      <c r="C20" s="51"/>
      <c r="D20" s="51"/>
      <c r="E20" s="52"/>
      <c r="F20" s="15" t="s">
        <v>23</v>
      </c>
      <c r="G20" s="13"/>
      <c r="H20" s="13"/>
      <c r="I20" s="13"/>
      <c r="J20" s="13"/>
      <c r="K20" s="13"/>
      <c r="L20" s="16" t="s">
        <v>45</v>
      </c>
      <c r="M20" s="89">
        <v>36.5</v>
      </c>
      <c r="N20" s="90"/>
      <c r="O20" s="91"/>
      <c r="P20" s="44" t="s">
        <v>54</v>
      </c>
    </row>
    <row r="21" spans="1:16" ht="14.1" customHeight="1">
      <c r="A21" s="60" t="s">
        <v>69</v>
      </c>
      <c r="B21" s="57"/>
      <c r="C21" s="58"/>
      <c r="D21" s="58"/>
      <c r="E21" s="59"/>
      <c r="F21" s="15" t="s">
        <v>25</v>
      </c>
      <c r="G21" s="13"/>
      <c r="H21" s="13"/>
      <c r="I21" s="13"/>
      <c r="J21" s="13"/>
      <c r="K21" s="13"/>
      <c r="L21" s="16" t="s">
        <v>46</v>
      </c>
      <c r="M21" s="92">
        <v>3.6</v>
      </c>
      <c r="N21" s="93"/>
      <c r="O21" s="94"/>
      <c r="P21" s="44" t="s">
        <v>55</v>
      </c>
    </row>
    <row r="22" spans="1:16" ht="14.1" customHeight="1">
      <c r="A22" s="50" t="s">
        <v>20</v>
      </c>
      <c r="B22" s="51"/>
      <c r="C22" s="51"/>
      <c r="D22" s="51"/>
      <c r="E22" s="52"/>
      <c r="F22" s="9" t="s">
        <v>24</v>
      </c>
      <c r="G22" s="9"/>
      <c r="H22" s="9"/>
      <c r="I22" s="9"/>
      <c r="J22" s="9"/>
      <c r="K22" s="9"/>
      <c r="L22" s="9"/>
      <c r="M22" s="89">
        <f>SUM(M19*M20+M21)</f>
        <v>5.7170000000000005</v>
      </c>
      <c r="N22" s="90"/>
      <c r="O22" s="91"/>
      <c r="P22" s="44" t="s">
        <v>56</v>
      </c>
    </row>
    <row r="23" spans="1:16" ht="14.1" customHeight="1">
      <c r="A23" s="60" t="s">
        <v>65</v>
      </c>
      <c r="B23" s="57"/>
      <c r="C23" s="58"/>
      <c r="D23" s="58"/>
      <c r="E23" s="59"/>
      <c r="F23" s="9" t="s">
        <v>103</v>
      </c>
      <c r="G23" s="9"/>
      <c r="H23" s="9"/>
      <c r="I23" s="9"/>
      <c r="J23" s="9"/>
      <c r="K23" s="9"/>
      <c r="L23" s="9"/>
      <c r="M23" s="92">
        <v>5</v>
      </c>
      <c r="N23" s="93"/>
      <c r="O23" s="94"/>
      <c r="P23" s="44" t="s">
        <v>57</v>
      </c>
    </row>
    <row r="24" spans="1:16" ht="9" customHeight="1"/>
    <row r="25" spans="1:16" ht="14.1" customHeight="1">
      <c r="A25" s="50" t="s">
        <v>32</v>
      </c>
      <c r="B25" s="51"/>
      <c r="C25" s="51"/>
      <c r="D25" s="51"/>
      <c r="E25" s="52"/>
      <c r="F25" s="80" t="s">
        <v>4</v>
      </c>
      <c r="G25" s="80" t="s">
        <v>5</v>
      </c>
      <c r="H25" s="101" t="s">
        <v>6</v>
      </c>
      <c r="I25" s="102"/>
      <c r="J25" s="101" t="s">
        <v>7</v>
      </c>
      <c r="K25" s="102"/>
      <c r="L25" s="101" t="s">
        <v>83</v>
      </c>
      <c r="M25" s="102"/>
      <c r="N25" s="101" t="s">
        <v>85</v>
      </c>
      <c r="O25" s="102"/>
    </row>
    <row r="26" spans="1:16" ht="14.1" customHeight="1">
      <c r="A26" s="11" t="s">
        <v>33</v>
      </c>
      <c r="B26" s="9"/>
      <c r="C26" s="9"/>
      <c r="D26" s="9"/>
      <c r="E26" s="10"/>
      <c r="F26" s="81"/>
      <c r="G26" s="17"/>
      <c r="H26" s="95"/>
      <c r="I26" s="96"/>
      <c r="J26" s="95" t="s">
        <v>22</v>
      </c>
      <c r="K26" s="96"/>
      <c r="L26" s="95" t="s">
        <v>84</v>
      </c>
      <c r="M26" s="96"/>
      <c r="N26" s="95" t="s">
        <v>84</v>
      </c>
      <c r="O26" s="96"/>
    </row>
    <row r="27" spans="1:16" ht="14.1" customHeight="1">
      <c r="A27" s="53" t="s">
        <v>0</v>
      </c>
      <c r="B27" s="54"/>
      <c r="C27" s="54"/>
      <c r="D27" s="54"/>
      <c r="E27" s="18"/>
      <c r="F27" s="23" t="s">
        <v>72</v>
      </c>
      <c r="G27" s="29">
        <v>0.35416666666666669</v>
      </c>
      <c r="H27" s="97" t="s">
        <v>67</v>
      </c>
      <c r="I27" s="98"/>
      <c r="J27" s="103" t="s">
        <v>49</v>
      </c>
      <c r="K27" s="104"/>
      <c r="L27" s="103" t="s">
        <v>49</v>
      </c>
      <c r="M27" s="104"/>
      <c r="N27" s="103" t="s">
        <v>49</v>
      </c>
      <c r="O27" s="104"/>
    </row>
    <row r="28" spans="1:16" ht="14.1" customHeight="1">
      <c r="A28" s="11" t="s">
        <v>2</v>
      </c>
      <c r="B28" s="9"/>
      <c r="C28" s="9"/>
      <c r="D28" s="9"/>
      <c r="E28" s="10"/>
      <c r="F28" s="23" t="s">
        <v>72</v>
      </c>
      <c r="G28" s="29">
        <v>0.41666666666666669</v>
      </c>
      <c r="H28" s="97" t="s">
        <v>70</v>
      </c>
      <c r="I28" s="98"/>
      <c r="J28" s="97">
        <v>50</v>
      </c>
      <c r="K28" s="98"/>
      <c r="L28" s="92">
        <f>M22</f>
        <v>5.7170000000000005</v>
      </c>
      <c r="M28" s="94"/>
      <c r="N28" s="99">
        <f>SUM(J28*L28)</f>
        <v>285.85000000000002</v>
      </c>
      <c r="O28" s="100"/>
    </row>
    <row r="29" spans="1:16" ht="9" customHeight="1">
      <c r="F29" s="19"/>
      <c r="G29" s="30"/>
      <c r="L29" s="20"/>
      <c r="M29" s="21"/>
      <c r="N29" s="22"/>
      <c r="O29" s="22"/>
    </row>
    <row r="30" spans="1:16" ht="14.1" customHeight="1">
      <c r="A30" s="53" t="s">
        <v>3</v>
      </c>
      <c r="B30" s="54"/>
      <c r="C30" s="54"/>
      <c r="D30" s="54"/>
      <c r="E30" s="18"/>
      <c r="F30" s="23" t="s">
        <v>73</v>
      </c>
      <c r="G30" s="31">
        <v>0.58333333333333337</v>
      </c>
      <c r="H30" s="97" t="s">
        <v>70</v>
      </c>
      <c r="I30" s="98"/>
      <c r="J30" s="103" t="s">
        <v>49</v>
      </c>
      <c r="K30" s="104"/>
      <c r="L30" s="103" t="s">
        <v>49</v>
      </c>
      <c r="M30" s="104"/>
      <c r="N30" s="103" t="s">
        <v>49</v>
      </c>
      <c r="O30" s="104"/>
    </row>
    <row r="31" spans="1:16" ht="14.1" customHeight="1">
      <c r="A31" s="11" t="s">
        <v>1</v>
      </c>
      <c r="B31" s="9"/>
      <c r="C31" s="9"/>
      <c r="D31" s="9"/>
      <c r="E31" s="10"/>
      <c r="F31" s="23" t="s">
        <v>73</v>
      </c>
      <c r="G31" s="31">
        <v>0.64583333333333337</v>
      </c>
      <c r="H31" s="97" t="s">
        <v>67</v>
      </c>
      <c r="I31" s="98"/>
      <c r="J31" s="97">
        <v>100</v>
      </c>
      <c r="K31" s="98"/>
      <c r="L31" s="92">
        <f>M22</f>
        <v>5.7170000000000005</v>
      </c>
      <c r="M31" s="94"/>
      <c r="N31" s="99">
        <f>SUM(J31*L31)</f>
        <v>571.70000000000005</v>
      </c>
      <c r="O31" s="100"/>
    </row>
    <row r="32" spans="1:16" ht="9" customHeight="1">
      <c r="L32" s="24"/>
      <c r="M32" s="24"/>
      <c r="N32" s="22"/>
      <c r="O32" s="22"/>
    </row>
    <row r="33" spans="1:19" ht="9" customHeight="1"/>
    <row r="34" spans="1:19" ht="14.1" customHeight="1">
      <c r="A34" s="53" t="s">
        <v>82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106">
        <f>SUM(N28+N31)</f>
        <v>857.55000000000007</v>
      </c>
      <c r="O34" s="107"/>
    </row>
    <row r="35" spans="1:19" ht="14.1" customHeight="1">
      <c r="A35" s="53" t="s">
        <v>95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99">
        <f>J28*M23+J31*M23</f>
        <v>750</v>
      </c>
      <c r="O35" s="100"/>
    </row>
    <row r="36" spans="1:19" ht="14.1" customHeight="1">
      <c r="A36" s="53" t="s">
        <v>96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99">
        <v>0</v>
      </c>
      <c r="O36" s="100"/>
    </row>
    <row r="37" spans="1:19" ht="14.1" customHeight="1">
      <c r="A37" s="53" t="s">
        <v>97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99">
        <v>0</v>
      </c>
      <c r="O37" s="100"/>
      <c r="P37" s="44" t="s">
        <v>58</v>
      </c>
    </row>
    <row r="38" spans="1:19" ht="14.1" customHeight="1" thickBot="1">
      <c r="A38" s="53" t="s">
        <v>98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108">
        <v>0</v>
      </c>
      <c r="O38" s="109"/>
      <c r="P38" s="44" t="s">
        <v>59</v>
      </c>
    </row>
    <row r="39" spans="1:19" ht="14.25" customHeight="1" thickTop="1" thickBot="1">
      <c r="A39" s="53" t="s">
        <v>26</v>
      </c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110">
        <f>SUM(N35+N36+N37+N38)</f>
        <v>750</v>
      </c>
      <c r="O39" s="111"/>
      <c r="P39" s="4"/>
    </row>
    <row r="40" spans="1:19" ht="9" customHeight="1" thickTop="1">
      <c r="P40" s="4"/>
    </row>
    <row r="41" spans="1:19" ht="9" customHeight="1">
      <c r="P41" s="4"/>
      <c r="R41" s="32"/>
      <c r="S41" s="33"/>
    </row>
    <row r="42" spans="1:19" ht="14.1" customHeight="1">
      <c r="A42" s="50" t="s">
        <v>27</v>
      </c>
      <c r="B42" s="51"/>
      <c r="C42" s="51"/>
      <c r="D42" s="52"/>
      <c r="E42" s="51" t="s">
        <v>40</v>
      </c>
      <c r="F42" s="51"/>
      <c r="G42" s="51"/>
      <c r="H42" s="51"/>
      <c r="I42" s="51"/>
      <c r="J42" s="51"/>
      <c r="K42" s="52"/>
      <c r="L42" s="51" t="s">
        <v>29</v>
      </c>
      <c r="M42" s="51"/>
      <c r="N42" s="51"/>
      <c r="O42" s="52"/>
      <c r="P42" s="4"/>
      <c r="R42" s="35"/>
      <c r="S42" s="33"/>
    </row>
    <row r="43" spans="1:19" ht="14.1" customHeight="1">
      <c r="A43" s="6" t="s">
        <v>28</v>
      </c>
      <c r="B43" s="7"/>
      <c r="C43" s="7"/>
      <c r="D43" s="8"/>
      <c r="E43" s="7" t="s">
        <v>39</v>
      </c>
      <c r="F43" s="7"/>
      <c r="G43" s="7"/>
      <c r="H43" s="7"/>
      <c r="I43" s="7"/>
      <c r="J43" s="7"/>
      <c r="K43" s="8"/>
      <c r="L43" s="7" t="s">
        <v>41</v>
      </c>
      <c r="M43" s="7"/>
      <c r="N43" s="7"/>
      <c r="O43" s="8"/>
      <c r="P43" s="4"/>
    </row>
    <row r="44" spans="1:19" ht="14.1" customHeight="1">
      <c r="A44" s="6" t="s">
        <v>31</v>
      </c>
      <c r="B44" s="7"/>
      <c r="C44" s="7"/>
      <c r="D44" s="8"/>
      <c r="E44" s="7" t="s">
        <v>30</v>
      </c>
      <c r="F44" s="7"/>
      <c r="G44" s="7"/>
      <c r="H44" s="7"/>
      <c r="I44" s="7"/>
      <c r="J44" s="7"/>
      <c r="K44" s="8"/>
      <c r="L44" s="7" t="s">
        <v>31</v>
      </c>
      <c r="M44" s="7"/>
      <c r="N44" s="7"/>
      <c r="O44" s="8"/>
      <c r="P44" s="4"/>
    </row>
    <row r="45" spans="1:19" ht="14.1" customHeight="1">
      <c r="A45" s="27"/>
      <c r="B45" s="7"/>
      <c r="C45" s="7"/>
      <c r="D45" s="8"/>
      <c r="E45" s="7" t="s">
        <v>99</v>
      </c>
      <c r="F45" s="7"/>
      <c r="G45" s="7"/>
      <c r="H45" s="7"/>
      <c r="I45" s="7"/>
      <c r="J45" s="7"/>
      <c r="K45" s="8"/>
      <c r="L45" s="27"/>
      <c r="M45" s="7"/>
      <c r="N45" s="7"/>
      <c r="O45" s="8"/>
      <c r="P45" s="4"/>
    </row>
    <row r="46" spans="1:19" ht="14.1" customHeight="1">
      <c r="A46" s="27"/>
      <c r="B46" s="7"/>
      <c r="C46" s="7"/>
      <c r="D46" s="8"/>
      <c r="E46" s="7" t="s">
        <v>101</v>
      </c>
      <c r="F46" s="7"/>
      <c r="G46" s="7"/>
      <c r="H46" s="7"/>
      <c r="I46" s="7"/>
      <c r="J46" s="7"/>
      <c r="K46" s="8"/>
      <c r="L46" s="40"/>
      <c r="M46" s="7"/>
      <c r="N46" s="7"/>
      <c r="O46" s="8"/>
      <c r="P46" s="4"/>
    </row>
    <row r="47" spans="1:19" ht="14.1" customHeight="1">
      <c r="A47" s="6"/>
      <c r="B47" s="7"/>
      <c r="C47" s="7"/>
      <c r="D47" s="8"/>
      <c r="E47" s="7" t="s">
        <v>52</v>
      </c>
      <c r="F47" s="7"/>
      <c r="G47" s="7"/>
      <c r="H47" s="7"/>
      <c r="I47" s="7"/>
      <c r="J47" s="7"/>
      <c r="K47" s="8"/>
      <c r="L47" s="7"/>
      <c r="M47" s="7"/>
      <c r="N47" s="7"/>
      <c r="O47" s="8"/>
      <c r="P47" s="4"/>
    </row>
    <row r="48" spans="1:19" ht="14.1" customHeight="1">
      <c r="A48" s="6"/>
      <c r="B48" s="7"/>
      <c r="C48" s="7"/>
      <c r="D48" s="8"/>
      <c r="E48" s="7"/>
      <c r="F48" s="62"/>
      <c r="G48" s="62"/>
      <c r="H48" s="7"/>
      <c r="I48" s="7"/>
      <c r="J48" s="7"/>
      <c r="K48" s="8"/>
      <c r="L48" s="7"/>
      <c r="M48" s="7"/>
      <c r="N48" s="7"/>
      <c r="O48" s="8"/>
      <c r="P48" s="4"/>
    </row>
    <row r="49" spans="1:20" ht="14.1" customHeight="1">
      <c r="A49" s="6"/>
      <c r="B49" s="7"/>
      <c r="C49" s="7"/>
      <c r="D49" s="8"/>
      <c r="E49" s="7"/>
      <c r="F49" s="40"/>
      <c r="G49" s="41"/>
      <c r="H49" s="7"/>
      <c r="I49" s="7"/>
      <c r="J49" s="7"/>
      <c r="K49" s="8"/>
      <c r="L49" s="7"/>
      <c r="M49" s="7"/>
      <c r="N49" s="7"/>
      <c r="O49" s="8"/>
      <c r="P49" s="4"/>
    </row>
    <row r="50" spans="1:20" ht="14.1" customHeight="1">
      <c r="A50" s="11" t="s">
        <v>4</v>
      </c>
      <c r="B50" s="9"/>
      <c r="C50" s="28"/>
      <c r="D50" s="25"/>
      <c r="E50" s="9" t="s">
        <v>4</v>
      </c>
      <c r="F50" s="9"/>
      <c r="G50" s="105"/>
      <c r="H50" s="105"/>
      <c r="I50" s="9"/>
      <c r="J50" s="9"/>
      <c r="K50" s="10"/>
      <c r="L50" s="9" t="s">
        <v>4</v>
      </c>
      <c r="M50" s="9"/>
      <c r="N50" s="28"/>
      <c r="O50" s="25"/>
      <c r="P50" s="4"/>
    </row>
    <row r="51" spans="1:20" ht="14.1" customHeight="1" thickBot="1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5"/>
    </row>
    <row r="52" spans="1:20" ht="14.1" customHeight="1" thickTop="1">
      <c r="A52" s="42" t="s">
        <v>42</v>
      </c>
      <c r="T52" s="48"/>
    </row>
    <row r="53" spans="1:20" ht="14.1" customHeight="1">
      <c r="A53" s="42" t="s">
        <v>62</v>
      </c>
      <c r="T53" s="48"/>
    </row>
    <row r="54" spans="1:20" ht="14.1" customHeight="1">
      <c r="A54" s="42" t="s">
        <v>78</v>
      </c>
      <c r="T54" s="48"/>
    </row>
    <row r="55" spans="1:20" ht="14.1" customHeight="1">
      <c r="A55" s="42" t="s">
        <v>79</v>
      </c>
      <c r="T55" s="48"/>
    </row>
    <row r="56" spans="1:20" ht="14.1" customHeight="1">
      <c r="A56" s="42" t="s">
        <v>77</v>
      </c>
    </row>
    <row r="57" spans="1:20" ht="14.1" customHeight="1">
      <c r="A57" s="42" t="s">
        <v>61</v>
      </c>
    </row>
    <row r="58" spans="1:20" ht="14.1" customHeight="1">
      <c r="A58" s="42" t="s">
        <v>100</v>
      </c>
    </row>
    <row r="59" spans="1:20" ht="14.1" customHeight="1">
      <c r="A59" s="42" t="s">
        <v>63</v>
      </c>
    </row>
    <row r="60" spans="1:20" ht="14.1" customHeight="1">
      <c r="A60" s="42" t="s">
        <v>64</v>
      </c>
    </row>
    <row r="61" spans="1:20">
      <c r="A61" s="42" t="s">
        <v>60</v>
      </c>
      <c r="P61" s="4"/>
    </row>
    <row r="62" spans="1:20">
      <c r="D62" s="48"/>
    </row>
    <row r="63" spans="1:20">
      <c r="D63" s="48"/>
    </row>
    <row r="64" spans="1:20">
      <c r="D64" s="48"/>
    </row>
    <row r="65" spans="4:4">
      <c r="D65" s="48"/>
    </row>
  </sheetData>
  <mergeCells count="37">
    <mergeCell ref="L30:M30"/>
    <mergeCell ref="N30:O30"/>
    <mergeCell ref="H31:I31"/>
    <mergeCell ref="J31:K31"/>
    <mergeCell ref="L31:M31"/>
    <mergeCell ref="N31:O31"/>
    <mergeCell ref="H30:I30"/>
    <mergeCell ref="J30:K30"/>
    <mergeCell ref="G50:H50"/>
    <mergeCell ref="N34:O34"/>
    <mergeCell ref="N35:O35"/>
    <mergeCell ref="N36:O36"/>
    <mergeCell ref="N38:O38"/>
    <mergeCell ref="N37:O37"/>
    <mergeCell ref="N39:O39"/>
    <mergeCell ref="H28:I28"/>
    <mergeCell ref="J28:K28"/>
    <mergeCell ref="L28:M28"/>
    <mergeCell ref="N28:O28"/>
    <mergeCell ref="M22:O22"/>
    <mergeCell ref="M23:O23"/>
    <mergeCell ref="H25:I25"/>
    <mergeCell ref="J25:K25"/>
    <mergeCell ref="L25:M25"/>
    <mergeCell ref="N25:O25"/>
    <mergeCell ref="H27:I27"/>
    <mergeCell ref="J27:K27"/>
    <mergeCell ref="L27:M27"/>
    <mergeCell ref="N27:O27"/>
    <mergeCell ref="A9:O9"/>
    <mergeCell ref="M19:O19"/>
    <mergeCell ref="M20:O20"/>
    <mergeCell ref="M21:O21"/>
    <mergeCell ref="H26:I26"/>
    <mergeCell ref="J26:K26"/>
    <mergeCell ref="L26:M26"/>
    <mergeCell ref="N26:O26"/>
  </mergeCells>
  <phoneticPr fontId="0" type="noConversion"/>
  <printOptions horizontalCentered="1" verticalCentered="1"/>
  <pageMargins left="0.55118110236220474" right="0.55118110236220474" top="0.39370078740157483" bottom="0.39370078740157483" header="0.39370078740157483" footer="0.39370078740157483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T61"/>
  <sheetViews>
    <sheetView tabSelected="1" topLeftCell="A16" workbookViewId="0">
      <selection activeCell="F61" sqref="A1:P61"/>
    </sheetView>
  </sheetViews>
  <sheetFormatPr defaultColWidth="9.109375" defaultRowHeight="13.2"/>
  <cols>
    <col min="1" max="5" width="5.6640625" style="4" customWidth="1"/>
    <col min="6" max="6" width="6.88671875" style="4" customWidth="1"/>
    <col min="7" max="11" width="5.6640625" style="4" customWidth="1"/>
    <col min="12" max="13" width="6.6640625" style="4" customWidth="1"/>
    <col min="14" max="14" width="5.88671875" style="4" customWidth="1"/>
    <col min="15" max="15" width="5.6640625" style="4" customWidth="1"/>
    <col min="16" max="16" width="3.44140625" style="4" customWidth="1"/>
    <col min="17" max="27" width="5.6640625" style="4" customWidth="1"/>
    <col min="28" max="16384" width="9.109375" style="4"/>
  </cols>
  <sheetData>
    <row r="1" spans="1:16" ht="14.1" customHeight="1">
      <c r="A1" s="68" t="s">
        <v>86</v>
      </c>
      <c r="B1" s="69"/>
      <c r="C1" s="69"/>
      <c r="D1" s="69"/>
      <c r="E1" s="69"/>
      <c r="F1" s="69"/>
      <c r="G1" s="70"/>
      <c r="I1" s="53" t="s">
        <v>50</v>
      </c>
      <c r="J1" s="54"/>
      <c r="K1" s="37" t="s">
        <v>92</v>
      </c>
      <c r="L1" s="55"/>
      <c r="M1" s="55"/>
      <c r="N1" s="55"/>
      <c r="O1" s="56"/>
    </row>
    <row r="2" spans="1:16" ht="14.1" customHeight="1">
      <c r="A2" s="71" t="s">
        <v>87</v>
      </c>
      <c r="B2" s="72"/>
      <c r="C2" s="72"/>
      <c r="D2" s="72"/>
      <c r="E2" s="72"/>
      <c r="F2" s="72"/>
      <c r="G2" s="73"/>
      <c r="I2" s="53" t="s">
        <v>34</v>
      </c>
      <c r="J2" s="54"/>
      <c r="K2" s="37" t="s">
        <v>93</v>
      </c>
      <c r="L2" s="55"/>
      <c r="M2" s="55"/>
      <c r="N2" s="55"/>
      <c r="O2" s="56"/>
    </row>
    <row r="3" spans="1:16" ht="14.1" customHeight="1">
      <c r="A3" s="71" t="s">
        <v>88</v>
      </c>
      <c r="B3" s="72"/>
      <c r="C3" s="72"/>
      <c r="D3" s="72"/>
      <c r="E3" s="72"/>
      <c r="F3" s="72"/>
      <c r="G3" s="73"/>
      <c r="I3" s="53" t="s">
        <v>35</v>
      </c>
      <c r="J3" s="55" t="s">
        <v>66</v>
      </c>
      <c r="K3" s="39"/>
      <c r="L3" s="53" t="s">
        <v>36</v>
      </c>
      <c r="M3" s="5" t="s">
        <v>67</v>
      </c>
      <c r="N3" s="5"/>
      <c r="O3" s="56"/>
    </row>
    <row r="4" spans="1:16" ht="14.1" customHeight="1">
      <c r="A4" s="74" t="s">
        <v>90</v>
      </c>
      <c r="B4" s="82" t="s">
        <v>91</v>
      </c>
      <c r="C4" s="75" t="s">
        <v>89</v>
      </c>
      <c r="D4" s="72"/>
      <c r="E4" s="72"/>
      <c r="F4" s="72"/>
      <c r="G4" s="73"/>
      <c r="I4" s="53" t="s">
        <v>37</v>
      </c>
      <c r="J4" s="54"/>
      <c r="K4" s="55"/>
      <c r="L4" s="37"/>
      <c r="M4" s="55"/>
      <c r="N4" s="55"/>
      <c r="O4" s="56"/>
    </row>
    <row r="5" spans="1:16" ht="13.5" customHeight="1">
      <c r="A5" s="76" t="s">
        <v>75</v>
      </c>
      <c r="B5" s="77"/>
      <c r="C5" s="77"/>
      <c r="D5" s="77"/>
      <c r="E5" s="77"/>
      <c r="F5" s="77"/>
      <c r="G5" s="78"/>
      <c r="I5" s="53" t="s">
        <v>38</v>
      </c>
      <c r="J5" s="54"/>
      <c r="K5" s="55"/>
      <c r="L5" s="49"/>
      <c r="M5" s="49"/>
      <c r="N5" s="55"/>
      <c r="O5" s="56"/>
    </row>
    <row r="6" spans="1:16" ht="9" customHeight="1"/>
    <row r="7" spans="1:16" ht="9" customHeight="1">
      <c r="P7" s="26"/>
    </row>
    <row r="8" spans="1:16" ht="8.1" customHeight="1">
      <c r="A8" s="47" t="s">
        <v>81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46" t="s">
        <v>80</v>
      </c>
      <c r="P8" s="26"/>
    </row>
    <row r="9" spans="1:16" ht="39.9" customHeight="1">
      <c r="A9" s="83" t="s">
        <v>74</v>
      </c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5"/>
      <c r="P9" s="26"/>
    </row>
    <row r="10" spans="1:16" ht="9" customHeight="1"/>
    <row r="11" spans="1:16" s="7" customFormat="1" ht="14.1" customHeight="1">
      <c r="A11" s="53" t="s">
        <v>48</v>
      </c>
      <c r="B11" s="54"/>
      <c r="C11" s="54"/>
      <c r="D11" s="37" t="s">
        <v>94</v>
      </c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6"/>
    </row>
    <row r="12" spans="1:16" s="7" customFormat="1" ht="14.1" customHeight="1">
      <c r="A12" s="53" t="s">
        <v>47</v>
      </c>
      <c r="B12" s="54"/>
      <c r="C12" s="54"/>
      <c r="D12" s="37" t="s">
        <v>70</v>
      </c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6"/>
    </row>
    <row r="13" spans="1:16" ht="14.1" customHeight="1" thickBot="1">
      <c r="A13" s="11" t="s">
        <v>18</v>
      </c>
      <c r="B13" s="9"/>
      <c r="C13" s="9"/>
      <c r="D13" s="38" t="s">
        <v>71</v>
      </c>
      <c r="E13" s="58"/>
      <c r="F13" s="55"/>
      <c r="G13" s="12"/>
      <c r="H13" s="55"/>
      <c r="I13" s="12"/>
      <c r="J13" s="55"/>
      <c r="K13" s="12"/>
      <c r="L13" s="55"/>
      <c r="M13" s="58"/>
      <c r="N13" s="58"/>
      <c r="O13" s="59"/>
    </row>
    <row r="14" spans="1:16" s="7" customFormat="1" ht="14.1" customHeight="1" thickBot="1">
      <c r="A14" s="53" t="s">
        <v>8</v>
      </c>
      <c r="B14" s="54"/>
      <c r="C14" s="54"/>
      <c r="D14" s="54"/>
      <c r="E14" s="54"/>
      <c r="F14" s="54"/>
      <c r="G14" s="64" t="s">
        <v>9</v>
      </c>
      <c r="H14" s="13"/>
      <c r="I14" s="36" t="s">
        <v>19</v>
      </c>
      <c r="J14" s="13"/>
      <c r="K14" s="36" t="s">
        <v>10</v>
      </c>
      <c r="L14" s="13"/>
      <c r="M14" s="13" t="s">
        <v>11</v>
      </c>
      <c r="N14" s="13"/>
      <c r="O14" s="65" t="s">
        <v>12</v>
      </c>
    </row>
    <row r="15" spans="1:16" ht="9" customHeight="1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6" ht="14.1" customHeight="1">
      <c r="A16" s="50" t="s">
        <v>16</v>
      </c>
      <c r="B16" s="51"/>
      <c r="C16" s="51"/>
      <c r="D16" s="51"/>
      <c r="E16" s="52"/>
      <c r="F16" s="53" t="s">
        <v>13</v>
      </c>
      <c r="G16" s="54"/>
      <c r="H16" s="54"/>
      <c r="I16" s="54"/>
      <c r="J16" s="54"/>
      <c r="K16" s="55" t="s">
        <v>89</v>
      </c>
      <c r="L16" s="63" t="s">
        <v>89</v>
      </c>
      <c r="M16" s="55"/>
      <c r="N16" s="55"/>
      <c r="O16" s="56"/>
    </row>
    <row r="17" spans="1:16" ht="14.1" customHeight="1">
      <c r="A17" s="60" t="s">
        <v>68</v>
      </c>
      <c r="B17" s="57"/>
      <c r="C17" s="58"/>
      <c r="D17" s="58"/>
      <c r="E17" s="59"/>
      <c r="F17" s="53" t="s">
        <v>14</v>
      </c>
      <c r="G17" s="54"/>
      <c r="H17" s="54"/>
      <c r="I17" s="54"/>
      <c r="J17" s="54"/>
      <c r="K17" s="55" t="s">
        <v>89</v>
      </c>
      <c r="L17" s="63"/>
      <c r="M17" s="55"/>
      <c r="N17" s="55"/>
      <c r="O17" s="56"/>
    </row>
    <row r="18" spans="1:16" ht="14.1" customHeight="1">
      <c r="A18" s="50" t="s">
        <v>15</v>
      </c>
      <c r="B18" s="51"/>
      <c r="C18" s="51"/>
      <c r="D18" s="51"/>
      <c r="E18" s="52"/>
      <c r="F18" s="53" t="s">
        <v>17</v>
      </c>
      <c r="G18" s="54"/>
      <c r="H18" s="54"/>
      <c r="I18" s="54"/>
      <c r="J18" s="54"/>
      <c r="K18" s="54"/>
      <c r="L18" s="54"/>
      <c r="M18" s="61">
        <v>6.5</v>
      </c>
      <c r="N18" s="61">
        <v>5.3</v>
      </c>
      <c r="O18" s="61">
        <v>5.6</v>
      </c>
    </row>
    <row r="19" spans="1:16" ht="14.1" customHeight="1">
      <c r="A19" s="60" t="s">
        <v>89</v>
      </c>
      <c r="B19" s="57"/>
      <c r="C19" s="58"/>
      <c r="D19" s="58"/>
      <c r="E19" s="59"/>
      <c r="F19" s="50" t="s">
        <v>43</v>
      </c>
      <c r="G19" s="51"/>
      <c r="H19" s="51"/>
      <c r="I19" s="51"/>
      <c r="J19" s="51"/>
      <c r="K19" s="51"/>
      <c r="L19" s="14" t="s">
        <v>44</v>
      </c>
      <c r="M19" s="86">
        <f>SUM(M18+N18+O18)/300</f>
        <v>5.7999999999999996E-2</v>
      </c>
      <c r="N19" s="87"/>
      <c r="O19" s="88"/>
      <c r="P19" s="44" t="s">
        <v>53</v>
      </c>
    </row>
    <row r="20" spans="1:16" ht="14.1" customHeight="1">
      <c r="A20" s="50" t="s">
        <v>21</v>
      </c>
      <c r="B20" s="51"/>
      <c r="C20" s="51"/>
      <c r="D20" s="51"/>
      <c r="E20" s="52"/>
      <c r="F20" s="15" t="s">
        <v>23</v>
      </c>
      <c r="G20" s="13"/>
      <c r="H20" s="13"/>
      <c r="I20" s="13"/>
      <c r="J20" s="13"/>
      <c r="K20" s="13"/>
      <c r="L20" s="16" t="s">
        <v>45</v>
      </c>
      <c r="M20" s="89">
        <v>36.5</v>
      </c>
      <c r="N20" s="90"/>
      <c r="O20" s="91"/>
      <c r="P20" s="44" t="s">
        <v>54</v>
      </c>
    </row>
    <row r="21" spans="1:16" ht="14.1" customHeight="1">
      <c r="A21" s="60" t="s">
        <v>69</v>
      </c>
      <c r="B21" s="57"/>
      <c r="C21" s="58"/>
      <c r="D21" s="58"/>
      <c r="E21" s="59"/>
      <c r="F21" s="15" t="s">
        <v>25</v>
      </c>
      <c r="G21" s="13"/>
      <c r="H21" s="13"/>
      <c r="I21" s="13"/>
      <c r="J21" s="13"/>
      <c r="K21" s="13"/>
      <c r="L21" s="16" t="s">
        <v>46</v>
      </c>
      <c r="M21" s="92">
        <v>3.6</v>
      </c>
      <c r="N21" s="93"/>
      <c r="O21" s="94"/>
      <c r="P21" s="44" t="s">
        <v>55</v>
      </c>
    </row>
    <row r="22" spans="1:16" ht="14.1" customHeight="1">
      <c r="A22" s="50" t="s">
        <v>20</v>
      </c>
      <c r="B22" s="51"/>
      <c r="C22" s="51"/>
      <c r="D22" s="51"/>
      <c r="E22" s="52"/>
      <c r="F22" s="9" t="s">
        <v>24</v>
      </c>
      <c r="G22" s="9"/>
      <c r="H22" s="9"/>
      <c r="I22" s="9"/>
      <c r="J22" s="9"/>
      <c r="K22" s="9"/>
      <c r="L22" s="9"/>
      <c r="M22" s="89">
        <f>SUM(M19*M20+M21)</f>
        <v>5.7170000000000005</v>
      </c>
      <c r="N22" s="90"/>
      <c r="O22" s="91"/>
      <c r="P22" s="44" t="s">
        <v>56</v>
      </c>
    </row>
    <row r="23" spans="1:16" ht="14.1" customHeight="1">
      <c r="A23" s="60" t="s">
        <v>65</v>
      </c>
      <c r="B23" s="57"/>
      <c r="C23" s="58"/>
      <c r="D23" s="58"/>
      <c r="E23" s="59"/>
      <c r="F23" s="9" t="s">
        <v>76</v>
      </c>
      <c r="G23" s="9"/>
      <c r="H23" s="9"/>
      <c r="I23" s="9"/>
      <c r="J23" s="9"/>
      <c r="K23" s="9"/>
      <c r="L23" s="9"/>
      <c r="M23" s="92">
        <v>5</v>
      </c>
      <c r="N23" s="93"/>
      <c r="O23" s="94"/>
      <c r="P23" s="44" t="s">
        <v>57</v>
      </c>
    </row>
    <row r="24" spans="1:16" ht="9" customHeight="1">
      <c r="P24" s="26"/>
    </row>
    <row r="25" spans="1:16" ht="14.1" customHeight="1">
      <c r="A25" s="50" t="s">
        <v>32</v>
      </c>
      <c r="B25" s="51"/>
      <c r="C25" s="51"/>
      <c r="D25" s="51"/>
      <c r="E25" s="52"/>
      <c r="F25" s="66" t="s">
        <v>4</v>
      </c>
      <c r="G25" s="66" t="s">
        <v>5</v>
      </c>
      <c r="H25" s="101" t="s">
        <v>6</v>
      </c>
      <c r="I25" s="102"/>
      <c r="J25" s="101" t="s">
        <v>7</v>
      </c>
      <c r="K25" s="102"/>
      <c r="L25" s="101" t="s">
        <v>83</v>
      </c>
      <c r="M25" s="102"/>
      <c r="N25" s="101" t="s">
        <v>85</v>
      </c>
      <c r="O25" s="102"/>
      <c r="P25" s="26"/>
    </row>
    <row r="26" spans="1:16" ht="14.1" customHeight="1">
      <c r="A26" s="11" t="s">
        <v>33</v>
      </c>
      <c r="B26" s="9"/>
      <c r="C26" s="9"/>
      <c r="D26" s="9"/>
      <c r="E26" s="10"/>
      <c r="F26" s="67"/>
      <c r="G26" s="17"/>
      <c r="H26" s="95"/>
      <c r="I26" s="96"/>
      <c r="J26" s="95" t="s">
        <v>22</v>
      </c>
      <c r="K26" s="96"/>
      <c r="L26" s="95" t="s">
        <v>84</v>
      </c>
      <c r="M26" s="96"/>
      <c r="N26" s="95" t="s">
        <v>84</v>
      </c>
      <c r="O26" s="96"/>
      <c r="P26" s="26"/>
    </row>
    <row r="27" spans="1:16" ht="14.1" customHeight="1">
      <c r="A27" s="53" t="s">
        <v>0</v>
      </c>
      <c r="B27" s="54"/>
      <c r="C27" s="54"/>
      <c r="D27" s="54"/>
      <c r="E27" s="18"/>
      <c r="F27" s="23" t="s">
        <v>72</v>
      </c>
      <c r="G27" s="29">
        <v>0.35416666666666669</v>
      </c>
      <c r="H27" s="97" t="s">
        <v>67</v>
      </c>
      <c r="I27" s="98"/>
      <c r="J27" s="103" t="s">
        <v>49</v>
      </c>
      <c r="K27" s="104"/>
      <c r="L27" s="103" t="s">
        <v>49</v>
      </c>
      <c r="M27" s="104"/>
      <c r="N27" s="103" t="s">
        <v>49</v>
      </c>
      <c r="O27" s="104"/>
      <c r="P27" s="26"/>
    </row>
    <row r="28" spans="1:16" ht="14.1" customHeight="1">
      <c r="A28" s="11" t="s">
        <v>2</v>
      </c>
      <c r="B28" s="9"/>
      <c r="C28" s="9"/>
      <c r="D28" s="9"/>
      <c r="E28" s="10"/>
      <c r="F28" s="23" t="s">
        <v>72</v>
      </c>
      <c r="G28" s="29">
        <v>0.41666666666666669</v>
      </c>
      <c r="H28" s="97" t="s">
        <v>70</v>
      </c>
      <c r="I28" s="98"/>
      <c r="J28" s="97">
        <v>101</v>
      </c>
      <c r="K28" s="98"/>
      <c r="L28" s="92">
        <f>M22</f>
        <v>5.7170000000000005</v>
      </c>
      <c r="M28" s="94"/>
      <c r="N28" s="99">
        <f>SUM(J28*L28)</f>
        <v>577.41700000000003</v>
      </c>
      <c r="O28" s="100"/>
      <c r="P28" s="26"/>
    </row>
    <row r="29" spans="1:16" ht="8.1" customHeight="1">
      <c r="F29" s="19"/>
      <c r="G29" s="30"/>
      <c r="L29" s="20"/>
      <c r="M29" s="21"/>
      <c r="N29" s="22"/>
      <c r="O29" s="22"/>
      <c r="P29" s="26"/>
    </row>
    <row r="30" spans="1:16" ht="14.1" customHeight="1">
      <c r="A30" s="53" t="s">
        <v>3</v>
      </c>
      <c r="B30" s="54"/>
      <c r="C30" s="54"/>
      <c r="D30" s="54"/>
      <c r="E30" s="18"/>
      <c r="F30" s="23" t="s">
        <v>73</v>
      </c>
      <c r="G30" s="31">
        <v>0.58333333333333337</v>
      </c>
      <c r="H30" s="97" t="s">
        <v>70</v>
      </c>
      <c r="I30" s="98"/>
      <c r="J30" s="103" t="s">
        <v>49</v>
      </c>
      <c r="K30" s="104"/>
      <c r="L30" s="103" t="s">
        <v>49</v>
      </c>
      <c r="M30" s="104"/>
      <c r="N30" s="103" t="s">
        <v>49</v>
      </c>
      <c r="O30" s="104"/>
      <c r="P30" s="26"/>
    </row>
    <row r="31" spans="1:16" ht="14.1" customHeight="1">
      <c r="A31" s="11" t="s">
        <v>1</v>
      </c>
      <c r="B31" s="9"/>
      <c r="C31" s="9"/>
      <c r="D31" s="9"/>
      <c r="E31" s="10"/>
      <c r="F31" s="23" t="s">
        <v>73</v>
      </c>
      <c r="G31" s="31">
        <v>0.64583333333333337</v>
      </c>
      <c r="H31" s="97" t="s">
        <v>67</v>
      </c>
      <c r="I31" s="98"/>
      <c r="J31" s="97">
        <v>101</v>
      </c>
      <c r="K31" s="98"/>
      <c r="L31" s="92">
        <f>M22</f>
        <v>5.7170000000000005</v>
      </c>
      <c r="M31" s="94"/>
      <c r="N31" s="99">
        <f>SUM(J31*L31)</f>
        <v>577.41700000000003</v>
      </c>
      <c r="O31" s="100"/>
      <c r="P31" s="26"/>
    </row>
    <row r="32" spans="1:16" ht="9" customHeight="1">
      <c r="L32" s="24"/>
      <c r="M32" s="24"/>
      <c r="N32" s="22"/>
      <c r="O32" s="22"/>
      <c r="P32" s="26"/>
    </row>
    <row r="33" spans="1:19" ht="9" customHeight="1">
      <c r="P33" s="26"/>
    </row>
    <row r="34" spans="1:19" ht="14.1" customHeight="1">
      <c r="A34" s="53" t="s">
        <v>82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106">
        <f>SUM(N28+N31)</f>
        <v>1154.8340000000001</v>
      </c>
      <c r="O34" s="107"/>
      <c r="P34" s="26"/>
    </row>
    <row r="35" spans="1:19" ht="14.1" customHeight="1">
      <c r="A35" s="53" t="s">
        <v>95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99">
        <f>J28*M23+J31*M23</f>
        <v>1010</v>
      </c>
      <c r="O35" s="100"/>
      <c r="P35" s="26"/>
    </row>
    <row r="36" spans="1:19" ht="14.1" customHeight="1">
      <c r="A36" s="53" t="s">
        <v>96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99">
        <v>0</v>
      </c>
      <c r="O36" s="100"/>
      <c r="P36" s="26"/>
    </row>
    <row r="37" spans="1:19" ht="14.1" customHeight="1">
      <c r="A37" s="53" t="s">
        <v>97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99">
        <v>0</v>
      </c>
      <c r="O37" s="100"/>
      <c r="P37" s="44" t="s">
        <v>58</v>
      </c>
    </row>
    <row r="38" spans="1:19" ht="14.1" customHeight="1" thickBot="1">
      <c r="A38" s="53" t="s">
        <v>98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108">
        <v>0</v>
      </c>
      <c r="O38" s="109"/>
      <c r="P38" s="44" t="s">
        <v>59</v>
      </c>
    </row>
    <row r="39" spans="1:19" ht="14.1" customHeight="1" thickTop="1" thickBot="1">
      <c r="A39" s="53" t="s">
        <v>26</v>
      </c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110">
        <f>SUM(N35+N36+N37+N38)</f>
        <v>1010</v>
      </c>
      <c r="O39" s="111"/>
    </row>
    <row r="40" spans="1:19" ht="9" customHeight="1" thickTop="1"/>
    <row r="41" spans="1:19" ht="9" customHeight="1">
      <c r="R41" s="32"/>
      <c r="S41" s="33"/>
    </row>
    <row r="42" spans="1:19" ht="14.1" customHeight="1">
      <c r="A42" s="1" t="s">
        <v>27</v>
      </c>
      <c r="B42" s="2"/>
      <c r="C42" s="2"/>
      <c r="D42" s="3"/>
      <c r="E42" s="2" t="s">
        <v>40</v>
      </c>
      <c r="F42" s="2"/>
      <c r="G42" s="2"/>
      <c r="H42" s="2"/>
      <c r="I42" s="2"/>
      <c r="J42" s="2"/>
      <c r="K42" s="3"/>
      <c r="L42" s="2" t="s">
        <v>29</v>
      </c>
      <c r="M42" s="2"/>
      <c r="N42" s="2"/>
      <c r="O42" s="3"/>
      <c r="R42" s="35"/>
      <c r="S42" s="33"/>
    </row>
    <row r="43" spans="1:19" ht="14.1" customHeight="1">
      <c r="A43" s="6" t="s">
        <v>28</v>
      </c>
      <c r="B43" s="7"/>
      <c r="C43" s="7"/>
      <c r="D43" s="8"/>
      <c r="E43" s="7" t="s">
        <v>39</v>
      </c>
      <c r="F43" s="7"/>
      <c r="G43" s="7"/>
      <c r="H43" s="7"/>
      <c r="I43" s="7"/>
      <c r="J43" s="7"/>
      <c r="K43" s="8"/>
      <c r="L43" s="7" t="s">
        <v>41</v>
      </c>
      <c r="M43" s="7"/>
      <c r="N43" s="7"/>
      <c r="O43" s="8"/>
    </row>
    <row r="44" spans="1:19" ht="14.1" customHeight="1">
      <c r="A44" s="6" t="s">
        <v>31</v>
      </c>
      <c r="B44" s="7"/>
      <c r="C44" s="7"/>
      <c r="D44" s="8"/>
      <c r="E44" s="7" t="s">
        <v>30</v>
      </c>
      <c r="F44" s="7"/>
      <c r="G44" s="7"/>
      <c r="H44" s="7"/>
      <c r="I44" s="7"/>
      <c r="J44" s="7"/>
      <c r="K44" s="8"/>
      <c r="L44" s="7" t="s">
        <v>31</v>
      </c>
      <c r="M44" s="7"/>
      <c r="N44" s="7"/>
      <c r="O44" s="8"/>
    </row>
    <row r="45" spans="1:19" ht="14.1" customHeight="1">
      <c r="A45" s="27"/>
      <c r="B45" s="7"/>
      <c r="C45" s="7"/>
      <c r="D45" s="8"/>
      <c r="E45" s="7" t="s">
        <v>99</v>
      </c>
      <c r="F45" s="7"/>
      <c r="G45" s="7"/>
      <c r="H45" s="7"/>
      <c r="I45" s="7"/>
      <c r="J45" s="7"/>
      <c r="K45" s="8"/>
      <c r="L45" s="27"/>
      <c r="M45" s="7"/>
      <c r="N45" s="7"/>
      <c r="O45" s="8"/>
    </row>
    <row r="46" spans="1:19" ht="14.1" customHeight="1">
      <c r="A46" s="27"/>
      <c r="B46" s="7"/>
      <c r="C46" s="7"/>
      <c r="D46" s="8"/>
      <c r="E46" s="7" t="s">
        <v>51</v>
      </c>
      <c r="F46" s="7"/>
      <c r="G46" s="7"/>
      <c r="H46" s="7"/>
      <c r="I46" s="7"/>
      <c r="J46" s="7"/>
      <c r="K46" s="8"/>
      <c r="L46" s="40"/>
      <c r="M46" s="7"/>
      <c r="N46" s="7"/>
      <c r="O46" s="8"/>
    </row>
    <row r="47" spans="1:19" ht="14.1" customHeight="1">
      <c r="A47" s="6"/>
      <c r="B47" s="7"/>
      <c r="C47" s="7"/>
      <c r="D47" s="8"/>
      <c r="E47" s="7" t="s">
        <v>52</v>
      </c>
      <c r="F47" s="7"/>
      <c r="G47" s="7"/>
      <c r="H47" s="7"/>
      <c r="I47" s="7"/>
      <c r="J47" s="7"/>
      <c r="K47" s="8"/>
      <c r="L47" s="7"/>
      <c r="M47" s="7"/>
      <c r="N47" s="7"/>
      <c r="O47" s="8"/>
    </row>
    <row r="48" spans="1:19" ht="14.1" customHeight="1">
      <c r="A48" s="6"/>
      <c r="B48" s="7"/>
      <c r="C48" s="7"/>
      <c r="D48" s="8"/>
      <c r="E48" s="7"/>
      <c r="F48" s="34"/>
      <c r="G48" s="34"/>
      <c r="H48" s="7"/>
      <c r="I48" s="7"/>
      <c r="J48" s="7"/>
      <c r="K48" s="8"/>
      <c r="L48" s="7"/>
      <c r="M48" s="7"/>
      <c r="N48" s="7"/>
      <c r="O48" s="8"/>
    </row>
    <row r="49" spans="1:20" ht="14.1" customHeight="1">
      <c r="A49" s="6"/>
      <c r="B49" s="7"/>
      <c r="C49" s="7"/>
      <c r="D49" s="8"/>
      <c r="E49" s="7"/>
      <c r="F49" s="40"/>
      <c r="G49" s="41"/>
      <c r="H49" s="7"/>
      <c r="I49" s="7"/>
      <c r="J49" s="7"/>
      <c r="K49" s="8"/>
      <c r="L49" s="7"/>
      <c r="M49" s="7"/>
      <c r="N49" s="7"/>
      <c r="O49" s="8"/>
    </row>
    <row r="50" spans="1:20" ht="14.1" customHeight="1">
      <c r="A50" s="11" t="s">
        <v>4</v>
      </c>
      <c r="B50" s="9"/>
      <c r="C50" s="28"/>
      <c r="D50" s="25"/>
      <c r="E50" s="9" t="s">
        <v>4</v>
      </c>
      <c r="F50" s="9"/>
      <c r="G50" s="105"/>
      <c r="H50" s="105"/>
      <c r="I50" s="9"/>
      <c r="J50" s="9"/>
      <c r="K50" s="10"/>
      <c r="L50" s="9" t="s">
        <v>4</v>
      </c>
      <c r="M50" s="9"/>
      <c r="N50" s="28"/>
      <c r="O50" s="25"/>
    </row>
    <row r="51" spans="1:20" ht="9" customHeight="1" thickBot="1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5"/>
    </row>
    <row r="52" spans="1:20" ht="14.1" customHeight="1" thickTop="1">
      <c r="A52" s="42" t="s">
        <v>42</v>
      </c>
      <c r="P52" s="26"/>
    </row>
    <row r="53" spans="1:20" ht="14.1" customHeight="1">
      <c r="A53" s="42" t="s">
        <v>62</v>
      </c>
      <c r="P53" s="26"/>
    </row>
    <row r="54" spans="1:20" ht="14.1" customHeight="1">
      <c r="A54" s="42" t="s">
        <v>78</v>
      </c>
      <c r="P54" s="26"/>
      <c r="T54" s="48"/>
    </row>
    <row r="55" spans="1:20" ht="14.1" customHeight="1">
      <c r="A55" s="42" t="s">
        <v>79</v>
      </c>
      <c r="P55" s="26"/>
      <c r="T55" s="48"/>
    </row>
    <row r="56" spans="1:20" ht="14.1" customHeight="1">
      <c r="A56" s="42" t="s">
        <v>77</v>
      </c>
      <c r="P56" s="26"/>
    </row>
    <row r="57" spans="1:20" ht="14.1" customHeight="1">
      <c r="A57" s="42" t="s">
        <v>61</v>
      </c>
      <c r="P57" s="26"/>
    </row>
    <row r="58" spans="1:20" ht="14.1" customHeight="1">
      <c r="A58" s="42" t="s">
        <v>100</v>
      </c>
      <c r="P58" s="26"/>
    </row>
    <row r="59" spans="1:20" ht="14.1" customHeight="1">
      <c r="A59" s="42" t="s">
        <v>63</v>
      </c>
      <c r="P59" s="26"/>
    </row>
    <row r="60" spans="1:20" ht="14.1" customHeight="1">
      <c r="A60" s="42" t="s">
        <v>64</v>
      </c>
      <c r="P60" s="26"/>
    </row>
    <row r="61" spans="1:20">
      <c r="A61" s="42" t="s">
        <v>60</v>
      </c>
    </row>
  </sheetData>
  <mergeCells count="37">
    <mergeCell ref="A9:O9"/>
    <mergeCell ref="H28:I28"/>
    <mergeCell ref="J28:K28"/>
    <mergeCell ref="N30:O30"/>
    <mergeCell ref="M22:O22"/>
    <mergeCell ref="M23:O23"/>
    <mergeCell ref="L25:M25"/>
    <mergeCell ref="H25:I25"/>
    <mergeCell ref="J25:K25"/>
    <mergeCell ref="H26:I26"/>
    <mergeCell ref="J26:K26"/>
    <mergeCell ref="L26:M26"/>
    <mergeCell ref="J27:K27"/>
    <mergeCell ref="H30:I30"/>
    <mergeCell ref="J30:K30"/>
    <mergeCell ref="H27:I27"/>
    <mergeCell ref="M19:O19"/>
    <mergeCell ref="M20:O20"/>
    <mergeCell ref="M21:O21"/>
    <mergeCell ref="L30:M30"/>
    <mergeCell ref="N26:O26"/>
    <mergeCell ref="N25:O25"/>
    <mergeCell ref="N38:O38"/>
    <mergeCell ref="N28:O28"/>
    <mergeCell ref="L27:M27"/>
    <mergeCell ref="G50:H50"/>
    <mergeCell ref="N34:O34"/>
    <mergeCell ref="N36:O36"/>
    <mergeCell ref="N37:O37"/>
    <mergeCell ref="N39:O39"/>
    <mergeCell ref="N27:O27"/>
    <mergeCell ref="L28:M28"/>
    <mergeCell ref="N31:O31"/>
    <mergeCell ref="H31:I31"/>
    <mergeCell ref="J31:K31"/>
    <mergeCell ref="L31:M31"/>
    <mergeCell ref="N35:O35"/>
  </mergeCells>
  <phoneticPr fontId="0" type="noConversion"/>
  <printOptions horizontalCentered="1" verticalCentered="1"/>
  <pageMargins left="0.55118110236220474" right="0.55118110236220474" top="0.39370078740157483" bottom="0.39370078740157483" header="0.39370078740157483" footer="0.39370078740157483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pro vyplacení bezhotovostně</vt:lpstr>
      <vt:lpstr>pro vyplacení hotově</vt:lpstr>
    </vt:vector>
  </TitlesOfParts>
  <Company>Pražská tělovýchovná unie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Jaroslav Chvalný</dc:creator>
  <cp:lastModifiedBy>..</cp:lastModifiedBy>
  <cp:lastPrinted>2013-01-08T19:01:26Z</cp:lastPrinted>
  <dcterms:created xsi:type="dcterms:W3CDTF">2000-02-18T07:56:15Z</dcterms:created>
  <dcterms:modified xsi:type="dcterms:W3CDTF">2014-12-18T11:08:38Z</dcterms:modified>
</cp:coreProperties>
</file>